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Industry Benchmarks" sheetId="1" state="visible" r:id="rId3"/>
    <sheet name="AQ Gap Calculator" sheetId="2" state="visible" r:id="rId4"/>
    <sheet name="Methodology &amp; Source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<sst xmlns="http://schemas.openxmlformats.org/spreadsheetml/2006/main" count="97" uniqueCount="92">
  <si>
    <t xml:space="preserve">Agentic Quotient (AQ) — Industry Benchmark Table (v2, sourced)</t>
  </si>
  <si>
    <t xml:space="preserve">Decision Volume and Value Source remain analyst judgment (no clean public dataset exists for either). Ops Leverage is bucketed from McKinsey automation-potential %. Regulatory Ceiling is set from EU AI Act Annex III high-risk categories. Bus-Factor Risk is informed by BLS median employee tenure (Jan 2024) read alongside skill-intensity. See the Methodology &amp; Sources tab for bucket rules and full citations.</t>
  </si>
  <si>
    <t xml:space="preserve">Industry</t>
  </si>
  <si>
    <t xml:space="preserve">Decision Volume
(1=bespoke, 5=high-volume) [judgment]</t>
  </si>
  <si>
    <t xml:space="preserve">Bus-Factor Risk
(1=low, 5=high) [BLS tenure-informed]</t>
  </si>
  <si>
    <t xml:space="preserve">Regulatory Ceiling
(1=hard cap, 5=none) [EU AI Act Annex III]</t>
  </si>
  <si>
    <t xml:space="preserve">Ops Leverage on Margin
(1=low, 5=high) [McKinsey automation %]</t>
  </si>
  <si>
    <t xml:space="preserve">Value Source
(1=expertise IS product, 5=delivery mechanism) [judgment]</t>
  </si>
  <si>
    <t xml:space="preserve">Baseline
Destination AQ</t>
  </si>
  <si>
    <t xml:space="preserve">Sources &amp; Rationale</t>
  </si>
  <si>
    <t xml:space="preserve">Local trades / single-location retail</t>
  </si>
  <si>
    <t xml:space="preserve">McKinsey (2017): Retail trade ~53% automation potential, but Census BTOS (2026) shows firms with ≤4 employees under 20% AI use — scale suppresses realized leverage. BLS (Jan 2024): Retail trade tenure 2.9 yrs, low-skill roles keep bus-factor low despite turnover. Not EU AI Act Annex III.</t>
  </si>
  <si>
    <t xml:space="preserve">Multi-location retail chain</t>
  </si>
  <si>
    <t xml:space="preserve">McKinsey (2017): Retail trade 53% automation potential (direct match) → Ops Leverage bucket 4. Census BTOS (May 2026): Retail Trade sector only ~14% current AI use vs 19.8% national avg — adoption lags potential. BLS: Retail trade tenure 2.9 yrs, low bus-factor (replaceable roles). Not Annex III.</t>
  </si>
  <si>
    <t xml:space="preserve">E-commerce / D2C brand</t>
  </si>
  <si>
    <t xml:space="preserve">McKinsey (2017): Retail trade 53% used as nearest analog → Ops Leverage bucket 4. BLS: Retail-trade-like tenure ~2.9-3.1 yrs, low bus-factor. Not Annex III.</t>
  </si>
  <si>
    <t xml:space="preserve">Insurance (claims &amp; underwriting)</t>
  </si>
  <si>
    <t xml:space="preserve">McKinsey (2017): Finance &amp; Insurance 43% → Ops Leverage bucket 3. EU AI Act Annex III explicitly names 'risk assessment and pricing in health and life insurance' as high-risk — Reg Ceiling capped at 2. BLS: Financial activities tenure 4.7 yrs, specialist roles → Bus-factor 4.</t>
  </si>
  <si>
    <t xml:space="preserve">Retail / commercial banking &amp; lending ops</t>
  </si>
  <si>
    <t xml:space="preserve">McKinsey (2017): Finance &amp; Insurance 43% → Ops Leverage bucket 3. Census BTOS (May 2026): Finance and Insurance sector 33.9% current AI use, well above 19.8% national avg. EU AI Act Annex III covers creditworthiness/access to essential services → Reg Ceiling 2. BLS: Financial activities tenure 4.7 yrs → Bus-factor 4.</t>
  </si>
  <si>
    <t xml:space="preserve">Wealth management / financial advisory</t>
  </si>
  <si>
    <t xml:space="preserve">McKinsey (2017): Finance &amp; Insurance 43% used as analog → Ops Leverage bucket 3. Not directly Annex III-listed, but SEC/FINRA fiduciary and suitability rules create a comparable de facto ceiling → Reg Ceiling 3. BLS: Financial activities tenure 4.7 yrs, relationship-concentrated books of business → Bus-factor 4.</t>
  </si>
  <si>
    <t xml:space="preserve">Law firms</t>
  </si>
  <si>
    <t xml:space="preserve">No direct McKinsey sector figure found; Ops Leverage 3 is analyst judgment. Not Annex III-listed for private practice (Annex III's judicial category covers courts, not law firms), but bar rules/malpractice liability create a similar ceiling → Reg Ceiling 3. BLS: Professional and technical services tenure 3.7 yrs, partner-concentrated knowledge → Bus-factor 4.</t>
  </si>
  <si>
    <t xml:space="preserve">Management consulting</t>
  </si>
  <si>
    <t xml:space="preserve">No direct McKinsey sector figure found for consulting itself; Ops Leverage 4 is analyst judgment (the business model IS packaging expertise). Not Annex III-listed → Reg Ceiling 5. BLS: Professional and business services tenure 3.5 yrs (professional/technical services 3.7 yrs), high partner-level knowledge concentration → Bus-factor 5.</t>
  </si>
  <si>
    <t xml:space="preserve">Hospitals / clinical care</t>
  </si>
  <si>
    <t xml:space="preserve">McKinsey (2017): Health &amp; social services 36% → Ops Leverage bucket 2. Diagnostic/treatment AI falls under high-risk medical-device regimes (FDA SaMD, EU medical device + AI Act product-safety route) → Reg Ceiling 1. BLS: Hospitals tenure 4.7 yrs, skilled clinical staff → Bus-factor 4.</t>
  </si>
  <si>
    <t xml:space="preserve">Pharma / biotech R&amp;D</t>
  </si>
  <si>
    <t xml:space="preserve">No direct McKinsey figure for R&amp;D specifically; Education (27%) was the lowest reported sector, used as a rough floor reference. Ops Leverage 2 is analyst judgment (discovery work is irreducibly novel). Not Annex III-listed, but FDA/EMA regulatory-science requirements create a comparable ceiling → Reg Ceiling 3. Bus-factor 4 is judgment (deep scientific expertise concentration); no exact BLS tenure line for R&amp;D roles specifically.</t>
  </si>
  <si>
    <t xml:space="preserve">Pharma / biotech manufacturing &amp; regulatory ops</t>
  </si>
  <si>
    <t xml:space="preserve">McKinsey (2017): Manufacturing 60% used as analog → Ops Leverage bucket 5. BLS: Chemicals manufacturing tenure 4.9 yrs → Bus-factor 3. Not Annex III-listed, but FDA cGMP compliance creates strong process-rigor requirement → Reg Ceiling 3.</t>
  </si>
  <si>
    <t xml:space="preserve">Discrete manufacturing (high-mix)</t>
  </si>
  <si>
    <t xml:space="preserve">McKinsey (2017): Manufacturing 60% (direct) → Ops Leverage bucket 5. BLS: Manufacturing tenure 4.9 yrs (durable goods 4.9 yrs), aging skilled trades workforce → Bus-factor 5. Not Annex III-listed (safety-critical equipment handled via existing product-safety law) → Reg Ceiling 4.</t>
  </si>
  <si>
    <t xml:space="preserve">Logistics / supply chain / trucking</t>
  </si>
  <si>
    <t xml:space="preserve">McKinsey (2017): Transport and storage 57% (direct) → Ops Leverage bucket 4. EU AI Act Annex III covers AI safety components in 'management and operation of... road traffic' → partial Reg Ceiling 3. BLS: Transportation and warehousing tenure 3.4 yrs → Bus-factor 3.</t>
  </si>
  <si>
    <t xml:space="preserve">Customer support / BPO</t>
  </si>
  <si>
    <t xml:space="preserve">McKinsey (2017): 'data processing activities' (function-level, not industry-level) ~69% automation potential — used as an analog since support work is data-processing-like → Ops Leverage bucket 5. BLS: Administrative and support services tenure 3.2 yrs, low-skill/replaceable → Bus-factor 2. Not Annex III-listed → Reg Ceiling 5.</t>
  </si>
  <si>
    <t xml:space="preserve">Software / SaaS companies</t>
  </si>
  <si>
    <t xml:space="preserve">No direct McKinsey industry figure available (Information sector not among the 8 sectors reported). Ops Leverage 4 is analyst judgment. Census BTOS (May 2026): Information sector leads all sectors at 39.7% current AI use vs 19.8% national avg — strong validation of high realized leverage. BLS: Information tenure 4.2 yrs, specialized roles → Bus-factor 4. Not Annex III-listed → Reg Ceiling 5.</t>
  </si>
  <si>
    <t xml:space="preserve">Creative agencies / design studios</t>
  </si>
  <si>
    <t xml:space="preserve">No direct McKinsey industry figure; informed by the general finding that 'creative problem solving' activities run under ~20% automation potential → Ops Leverage 2 (judgment). BLS: nearest analogs, Arts/entertainment/recreation tenure 2.7 yrs or Other services 3.8 yrs → Bus-factor 3 (judgment). Not Annex III-listed → Reg Ceiling 5.</t>
  </si>
  <si>
    <t xml:space="preserve">Independent restaurants / boutique hospitality</t>
  </si>
  <si>
    <t xml:space="preserve">McKinsey (2017): Accommodation &amp; food services 73% — the HIGHEST automation-potential sector in the report (direct match) → Ops Leverage bucket 5. Note the tension this creates: technical automation potential is highest here, yet Value Source is scored lowest (1) because the human experience IS the product — a case study in why Destination AQ averages multiple drivers rather than taking the maximum. BLS: Accommodation and food services tenure 2.0 yrs (lowest of any industry), but low-skill in independent settings keeps knowledge concentration low → Bus-factor 2.</t>
  </si>
  <si>
    <t xml:space="preserve">Hotel chains / franchise / QSR</t>
  </si>
  <si>
    <t xml:space="preserve">McKinsey (2017): Accommodation &amp; food services 73% (direct) → Ops Leverage bucket 5. BLS: Accommodation tenure 2.4 yrs, food services 2.0 yrs — high turnover but commoditized, playbook-driven roles keep bus-factor low → Bus-factor 2. Not Annex III-listed → Reg Ceiling 5.</t>
  </si>
  <si>
    <t xml:space="preserve">Construction / skilled trades contractors</t>
  </si>
  <si>
    <t xml:space="preserve">No direct McKinsey industry figure for construction; the report's function-level 'physical work in predictable environments' figure (~81%) is often assumed to apply, but on-site variability keeps realized potential far lower — Ops Leverage 2 (judgment). Census BTOS (May 2026) explicitly names Construction among the sectors with the lowest current AND expected AI use — validates the low score. BLS: Construction tenure 4.2 yrs, skilled trades with real succession risk → Bus-factor 4. Not Annex III-listed → Reg Ceiling 4.</t>
  </si>
  <si>
    <t xml:space="preserve">Real estate brokerage</t>
  </si>
  <si>
    <t xml:space="preserve">No direct McKinsey figure; Ops Leverage 3 is analyst judgment. BLS: Real estate tenure 4.4 yrs → Bus-factor 3. Not directly Annex III-listed, though mortgage-linked valuation work brushes against 'essential services' creditworthiness provisions → Reg Ceiling 4.</t>
  </si>
  <si>
    <t xml:space="preserve">Government / public sector agencies</t>
  </si>
  <si>
    <t xml:space="preserve">No single McKinsey figure for public administration; Ops Leverage 2 is analyst judgment. EU AI Act Annex III directly names law enforcement, migration, judicial/democratic processes, and education access as high-risk — several apply depending on agency function → Reg Ceiling 2. BLS: Public sector tenure 6.2 yrs (Federal 6.5, State 5.7, Local 6.4), the highest of any sector — long institutional memory, moderate bus-factor.</t>
  </si>
  <si>
    <t xml:space="preserve">AQ Gap Calculator</t>
  </si>
  <si>
    <t xml:space="preserve">Yellow cells = your inputs. Everything else recalculates automatically.</t>
  </si>
  <si>
    <t xml:space="preserve">1. Actual AQ — current-state capability scores (1-5)</t>
  </si>
  <si>
    <t xml:space="preserve">Capture (institutional knowledge is documented/captured)</t>
  </si>
  <si>
    <t xml:space="preserve">Operationalize (captured knowledge is turned into repeatable workflows)</t>
  </si>
  <si>
    <t xml:space="preserve">Amplify (workflows are executed/scaled via AI agents)</t>
  </si>
  <si>
    <t xml:space="preserve">Improve (feedback loops continuously refine the system)</t>
  </si>
  <si>
    <t xml:space="preserve">Actual AQ (average of the four scores above)</t>
  </si>
  <si>
    <t xml:space="preserve">2. Industry Destination — baseline for your industry</t>
  </si>
  <si>
    <t xml:space="preserve">Select your industry</t>
  </si>
  <si>
    <t xml:space="preserve">Baseline Destination AQ (pulled from Industry Benchmarks tab)</t>
  </si>
  <si>
    <t xml:space="preserve">3. Company-Specific Modifiers (Yes/No — adjust the baseline up or down)</t>
  </si>
  <si>
    <t xml:space="preserve">Talent / bus-factor risk is elevated beyond the industry norm?</t>
  </si>
  <si>
    <t xml:space="preserve">No</t>
  </si>
  <si>
    <t xml:space="preserve">Already competing against high-AQ rivals in this market?</t>
  </si>
  <si>
    <t xml:space="preserve">Unit economics are strongly volume/scale driven?</t>
  </si>
  <si>
    <t xml:space="preserve">Regulatory regime restricts automation of judgment calls beyond the industry norm?</t>
  </si>
  <si>
    <t xml:space="preserve">Brand value is explicitly built on human/artisanal delivery?</t>
  </si>
  <si>
    <t xml:space="preserve">Total Modifier</t>
  </si>
  <si>
    <t xml:space="preserve">4. Result — Gap Analysis</t>
  </si>
  <si>
    <t xml:space="preserve">Destination AQ (baseline + modifiers, clamped 1-5)</t>
  </si>
  <si>
    <t xml:space="preserve">Actual AQ</t>
  </si>
  <si>
    <t xml:space="preserve">AQ Gap (Destination − Actual)</t>
  </si>
  <si>
    <t xml:space="preserve">Status</t>
  </si>
  <si>
    <t xml:space="preserve">Methodology &amp; Sources</t>
  </si>
  <si>
    <t xml:space="preserve">Which drivers are data-anchored vs. judgment</t>
  </si>
  <si>
    <t xml:space="preserve">Ops Leverage on Margin — anchored to McKinsey Global Institute, "A Future That Works: Automation, Employment, and Productivity" (Jan 2017). Bucket rule: &lt;30% automation potential = 1, 30-39% = 2, 40-49% = 3, 50-59% = 4, ≥60% = 5. Where the report doesn't cover an industry directly, the nearest analog sector is used and flagged in the Sources &amp; Rationale column.</t>
  </si>
  <si>
    <t xml:space="preserve">Regulatory Ceiling — anchored to the EU AI Act, Annex III (high-risk AI system categories): biometrics, critical infrastructure, education/training access, employment/worker management, essential services (incl. insurance risk pricing and credit access), law enforcement, migration/border control, and judicial/democratic processes. Core activity falls in a listed category = ceiling 1-2; adjacent/analogous professional-liability regime = 3; not covered = 4-5.</t>
  </si>
  <si>
    <t xml:space="preserve">Bus-Factor Risk — informed by BLS median employee tenure by industry, January 2024 (published Sept 2024). Tenure alone is not scored directly — short tenure in a low-skill industry means low knowledge concentration (roles are interchangeable), while short tenure in a high-skill industry means high concentration risk (expertise walks out the door fast). The cited tenure figure and the skill-intensity judgment are both shown in Sources &amp; Rationale.</t>
  </si>
  <si>
    <t xml:space="preserve">Decision Volume and Value Source — no public dataset cleanly measures either. Both remain analyst judgment, informed contextually by the same sources where relevant (e.g., transaction/claims volume, occupational skill mix).</t>
  </si>
  <si>
    <t xml:space="preserve">Validation data (not used to set scores, but shown for cross-checking)</t>
  </si>
  <si>
    <t xml:space="preserve">Census Bureau Business Trends and Outlook Survey (BTOS) — biweekly, sector-level AI adoption rates by NAICS. As of the survey wave ending May 3, 2026: national average 19.8% current use; Information sector 39.7%; Finance and Insurance 33.9%; Retail Trade ~14%. Construction and Agriculture reported among the lowest current and expected use of any sector. Firms with ≤4 employees: under 20% current use, regardless of industry.</t>
  </si>
  <si>
    <t xml:space="preserve">Full source list</t>
  </si>
  <si>
    <t xml:space="preserve">McKinsey Global Institute, "A Future That Works: Automation, Employment, and Productivity," January 2017. https://www.mckinsey.com/featured-insights/digital-disruption/harnessing-automation-for-a-future-that-works</t>
  </si>
  <si>
    <t xml:space="preserve">EU AI Act, Annex III — High-Risk AI Systems Referred to in Article 6(2). https://artificialintelligenceact.eu/annex/3/</t>
  </si>
  <si>
    <t xml:space="preserve">U.S. Bureau of Labor Statistics, "Employee Tenure in 2024," Table 5 (median years of tenure by industry), released Sept 26, 2024. https://www.bls.gov/news.release/tenure.t05.htm</t>
  </si>
  <si>
    <t xml:space="preserve">U.S. Census Bureau, Business Trends and Outlook Survey (BTOS). https://www.census.gov/programs-surveys/btos.html</t>
  </si>
  <si>
    <t xml:space="preserve">U.S. Census Bureau, "Large Firms With at Least 20 Employees Biggest AI Users," America Counts Story, May 26, 2026. https://www.census.gov/library/stories/2026/05/ai-use-businesses.html</t>
  </si>
  <si>
    <t xml:space="preserve">Refresh cadence — what actually updates and how often</t>
  </si>
  <si>
    <t xml:space="preserve">Only the Census BTOS adoption numbers refresh on a genuine biweekly cadence (that's the survey's own release schedule). The McKinsey automation-potential figures are from a static 2017 report; the EU AI Act Annex III list only changes with legal amendment; BLS employee tenure is collected every two years (each January) and released the following September. Re-scoring the Ops Leverage, Regulatory Ceiling, and Bus-Factor columns on a 2-week schedule would mostly be re-running unchanged numbers — the practical sync target is the BTOS validation figures, not the underlying scores.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</si>
</sst>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0"/>
    <numFmt numFmtId="167" formatCode="\+0.0;\-0.0;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sz val="9"/>
      <color rgb="FF333333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2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D9E1F2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2"/>
    <col collapsed="false" customWidth="true" hidden="false" outlineLevel="0" max="6" min="2" style="0" width="16"/>
    <col collapsed="false" customWidth="true" hidden="false" outlineLevel="0" max="7" min="7" style="0" width="12"/>
    <col collapsed="false" customWidth="true" hidden="false" outlineLevel="0" max="8" min="8" style="0" width="70"/>
  </cols>
  <sheetData>
    <row r="1" customFormat="false" ht="16.1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69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customFormat="false" ht="87.75" hidden="false" customHeight="true" outlineLevel="0" collapsed="false">
      <c r="A5" s="4" t="s">
        <v>10</v>
      </c>
      <c r="B5" s="5" t="n">
        <v>2</v>
      </c>
      <c r="C5" s="5" t="n">
        <v>2</v>
      </c>
      <c r="D5" s="5" t="n">
        <v>5</v>
      </c>
      <c r="E5" s="5" t="n">
        <v>2</v>
      </c>
      <c r="F5" s="5" t="n">
        <v>2</v>
      </c>
      <c r="G5" s="6" t="n">
        <f aca="false">AVERAGE(B5:F5)</f>
        <v>2.6</v>
      </c>
      <c r="H5" s="7" t="s">
        <v>11</v>
      </c>
    </row>
    <row r="6" customFormat="false" ht="87.75" hidden="false" customHeight="true" outlineLevel="0" collapsed="false">
      <c r="A6" s="4" t="s">
        <v>12</v>
      </c>
      <c r="B6" s="5" t="n">
        <v>4</v>
      </c>
      <c r="C6" s="5" t="n">
        <v>2</v>
      </c>
      <c r="D6" s="5" t="n">
        <v>5</v>
      </c>
      <c r="E6" s="5" t="n">
        <v>4</v>
      </c>
      <c r="F6" s="5" t="n">
        <v>4</v>
      </c>
      <c r="G6" s="6" t="n">
        <f aca="false">AVERAGE(B6:F6)</f>
        <v>3.8</v>
      </c>
      <c r="H6" s="7" t="s">
        <v>13</v>
      </c>
    </row>
    <row r="7" customFormat="false" ht="87.75" hidden="false" customHeight="true" outlineLevel="0" collapsed="false">
      <c r="A7" s="4" t="s">
        <v>14</v>
      </c>
      <c r="B7" s="5" t="n">
        <v>5</v>
      </c>
      <c r="C7" s="5" t="n">
        <v>2</v>
      </c>
      <c r="D7" s="5" t="n">
        <v>5</v>
      </c>
      <c r="E7" s="5" t="n">
        <v>4</v>
      </c>
      <c r="F7" s="5" t="n">
        <v>4</v>
      </c>
      <c r="G7" s="6" t="n">
        <f aca="false">AVERAGE(B7:F7)</f>
        <v>4</v>
      </c>
      <c r="H7" s="7" t="s">
        <v>15</v>
      </c>
    </row>
    <row r="8" customFormat="false" ht="87.75" hidden="false" customHeight="true" outlineLevel="0" collapsed="false">
      <c r="A8" s="4" t="s">
        <v>16</v>
      </c>
      <c r="B8" s="5" t="n">
        <v>5</v>
      </c>
      <c r="C8" s="5" t="n">
        <v>4</v>
      </c>
      <c r="D8" s="5" t="n">
        <v>2</v>
      </c>
      <c r="E8" s="5" t="n">
        <v>3</v>
      </c>
      <c r="F8" s="5" t="n">
        <v>4</v>
      </c>
      <c r="G8" s="6" t="n">
        <f aca="false">AVERAGE(B8:F8)</f>
        <v>3.6</v>
      </c>
      <c r="H8" s="7" t="s">
        <v>17</v>
      </c>
    </row>
    <row r="9" customFormat="false" ht="87.75" hidden="false" customHeight="true" outlineLevel="0" collapsed="false">
      <c r="A9" s="4" t="s">
        <v>18</v>
      </c>
      <c r="B9" s="5" t="n">
        <v>5</v>
      </c>
      <c r="C9" s="5" t="n">
        <v>4</v>
      </c>
      <c r="D9" s="5" t="n">
        <v>2</v>
      </c>
      <c r="E9" s="5" t="n">
        <v>3</v>
      </c>
      <c r="F9" s="5" t="n">
        <v>4</v>
      </c>
      <c r="G9" s="6" t="n">
        <f aca="false">AVERAGE(B9:F9)</f>
        <v>3.6</v>
      </c>
      <c r="H9" s="7" t="s">
        <v>19</v>
      </c>
    </row>
    <row r="10" customFormat="false" ht="87.75" hidden="false" customHeight="true" outlineLevel="0" collapsed="false">
      <c r="A10" s="4" t="s">
        <v>20</v>
      </c>
      <c r="B10" s="5" t="n">
        <v>2</v>
      </c>
      <c r="C10" s="5" t="n">
        <v>4</v>
      </c>
      <c r="D10" s="5" t="n">
        <v>3</v>
      </c>
      <c r="E10" s="5" t="n">
        <v>3</v>
      </c>
      <c r="F10" s="5" t="n">
        <v>2</v>
      </c>
      <c r="G10" s="6" t="n">
        <f aca="false">AVERAGE(B10:F10)</f>
        <v>2.8</v>
      </c>
      <c r="H10" s="7" t="s">
        <v>21</v>
      </c>
    </row>
    <row r="11" customFormat="false" ht="87.75" hidden="false" customHeight="true" outlineLevel="0" collapsed="false">
      <c r="A11" s="4" t="s">
        <v>22</v>
      </c>
      <c r="B11" s="5" t="n">
        <v>2</v>
      </c>
      <c r="C11" s="5" t="n">
        <v>4</v>
      </c>
      <c r="D11" s="5" t="n">
        <v>3</v>
      </c>
      <c r="E11" s="5" t="n">
        <v>3</v>
      </c>
      <c r="F11" s="5" t="n">
        <v>2</v>
      </c>
      <c r="G11" s="6" t="n">
        <f aca="false">AVERAGE(B11:F11)</f>
        <v>2.8</v>
      </c>
      <c r="H11" s="7" t="s">
        <v>23</v>
      </c>
    </row>
    <row r="12" customFormat="false" ht="87.75" hidden="false" customHeight="true" outlineLevel="0" collapsed="false">
      <c r="A12" s="4" t="s">
        <v>24</v>
      </c>
      <c r="B12" s="5" t="n">
        <v>2</v>
      </c>
      <c r="C12" s="5" t="n">
        <v>5</v>
      </c>
      <c r="D12" s="5" t="n">
        <v>5</v>
      </c>
      <c r="E12" s="5" t="n">
        <v>4</v>
      </c>
      <c r="F12" s="5" t="n">
        <v>3</v>
      </c>
      <c r="G12" s="6" t="n">
        <f aca="false">AVERAGE(B12:F12)</f>
        <v>3.8</v>
      </c>
      <c r="H12" s="7" t="s">
        <v>25</v>
      </c>
    </row>
    <row r="13" customFormat="false" ht="87.75" hidden="false" customHeight="true" outlineLevel="0" collapsed="false">
      <c r="A13" s="4" t="s">
        <v>26</v>
      </c>
      <c r="B13" s="5" t="n">
        <v>4</v>
      </c>
      <c r="C13" s="5" t="n">
        <v>4</v>
      </c>
      <c r="D13" s="5" t="n">
        <v>1</v>
      </c>
      <c r="E13" s="5" t="n">
        <v>2</v>
      </c>
      <c r="F13" s="5" t="n">
        <v>2</v>
      </c>
      <c r="G13" s="6" t="n">
        <f aca="false">AVERAGE(B13:F13)</f>
        <v>2.6</v>
      </c>
      <c r="H13" s="7" t="s">
        <v>27</v>
      </c>
    </row>
    <row r="14" customFormat="false" ht="87.75" hidden="false" customHeight="true" outlineLevel="0" collapsed="false">
      <c r="A14" s="4" t="s">
        <v>28</v>
      </c>
      <c r="B14" s="5" t="n">
        <v>1</v>
      </c>
      <c r="C14" s="5" t="n">
        <v>4</v>
      </c>
      <c r="D14" s="5" t="n">
        <v>3</v>
      </c>
      <c r="E14" s="5" t="n">
        <v>2</v>
      </c>
      <c r="F14" s="5" t="n">
        <v>1</v>
      </c>
      <c r="G14" s="6" t="n">
        <f aca="false">AVERAGE(B14:F14)</f>
        <v>2.2</v>
      </c>
      <c r="H14" s="7" t="s">
        <v>29</v>
      </c>
    </row>
    <row r="15" customFormat="false" ht="87.75" hidden="false" customHeight="true" outlineLevel="0" collapsed="false">
      <c r="A15" s="4" t="s">
        <v>30</v>
      </c>
      <c r="B15" s="5" t="n">
        <v>4</v>
      </c>
      <c r="C15" s="5" t="n">
        <v>3</v>
      </c>
      <c r="D15" s="5" t="n">
        <v>3</v>
      </c>
      <c r="E15" s="5" t="n">
        <v>5</v>
      </c>
      <c r="F15" s="5" t="n">
        <v>4</v>
      </c>
      <c r="G15" s="6" t="n">
        <f aca="false">AVERAGE(B15:F15)</f>
        <v>3.8</v>
      </c>
      <c r="H15" s="7" t="s">
        <v>31</v>
      </c>
    </row>
    <row r="16" customFormat="false" ht="87.75" hidden="false" customHeight="true" outlineLevel="0" collapsed="false">
      <c r="A16" s="4" t="s">
        <v>32</v>
      </c>
      <c r="B16" s="5" t="n">
        <v>3</v>
      </c>
      <c r="C16" s="5" t="n">
        <v>5</v>
      </c>
      <c r="D16" s="5" t="n">
        <v>4</v>
      </c>
      <c r="E16" s="5" t="n">
        <v>5</v>
      </c>
      <c r="F16" s="5" t="n">
        <v>3</v>
      </c>
      <c r="G16" s="6" t="n">
        <f aca="false">AVERAGE(B16:F16)</f>
        <v>4</v>
      </c>
      <c r="H16" s="7" t="s">
        <v>33</v>
      </c>
    </row>
    <row r="17" customFormat="false" ht="87.75" hidden="false" customHeight="true" outlineLevel="0" collapsed="false">
      <c r="A17" s="4" t="s">
        <v>34</v>
      </c>
      <c r="B17" s="5" t="n">
        <v>5</v>
      </c>
      <c r="C17" s="5" t="n">
        <v>3</v>
      </c>
      <c r="D17" s="5" t="n">
        <v>3</v>
      </c>
      <c r="E17" s="5" t="n">
        <v>4</v>
      </c>
      <c r="F17" s="5" t="n">
        <v>4</v>
      </c>
      <c r="G17" s="6" t="n">
        <f aca="false">AVERAGE(B17:F17)</f>
        <v>3.8</v>
      </c>
      <c r="H17" s="7" t="s">
        <v>35</v>
      </c>
    </row>
    <row r="18" customFormat="false" ht="87.75" hidden="false" customHeight="true" outlineLevel="0" collapsed="false">
      <c r="A18" s="4" t="s">
        <v>36</v>
      </c>
      <c r="B18" s="5" t="n">
        <v>5</v>
      </c>
      <c r="C18" s="5" t="n">
        <v>2</v>
      </c>
      <c r="D18" s="5" t="n">
        <v>5</v>
      </c>
      <c r="E18" s="5" t="n">
        <v>5</v>
      </c>
      <c r="F18" s="5" t="n">
        <v>5</v>
      </c>
      <c r="G18" s="6" t="n">
        <f aca="false">AVERAGE(B18:F18)</f>
        <v>4.4</v>
      </c>
      <c r="H18" s="7" t="s">
        <v>37</v>
      </c>
    </row>
    <row r="19" customFormat="false" ht="87.75" hidden="false" customHeight="true" outlineLevel="0" collapsed="false">
      <c r="A19" s="4" t="s">
        <v>38</v>
      </c>
      <c r="B19" s="5" t="n">
        <v>3</v>
      </c>
      <c r="C19" s="5" t="n">
        <v>4</v>
      </c>
      <c r="D19" s="5" t="n">
        <v>5</v>
      </c>
      <c r="E19" s="5" t="n">
        <v>4</v>
      </c>
      <c r="F19" s="5" t="n">
        <v>3</v>
      </c>
      <c r="G19" s="6" t="n">
        <f aca="false">AVERAGE(B19:F19)</f>
        <v>3.8</v>
      </c>
      <c r="H19" s="7" t="s">
        <v>39</v>
      </c>
    </row>
    <row r="20" customFormat="false" ht="87.75" hidden="false" customHeight="true" outlineLevel="0" collapsed="false">
      <c r="A20" s="4" t="s">
        <v>40</v>
      </c>
      <c r="B20" s="5" t="n">
        <v>1</v>
      </c>
      <c r="C20" s="5" t="n">
        <v>3</v>
      </c>
      <c r="D20" s="5" t="n">
        <v>5</v>
      </c>
      <c r="E20" s="5" t="n">
        <v>2</v>
      </c>
      <c r="F20" s="5" t="n">
        <v>1</v>
      </c>
      <c r="G20" s="6" t="n">
        <f aca="false">AVERAGE(B20:F20)</f>
        <v>2.4</v>
      </c>
      <c r="H20" s="7" t="s">
        <v>41</v>
      </c>
    </row>
    <row r="21" customFormat="false" ht="87.75" hidden="false" customHeight="true" outlineLevel="0" collapsed="false">
      <c r="A21" s="4" t="s">
        <v>42</v>
      </c>
      <c r="B21" s="5" t="n">
        <v>2</v>
      </c>
      <c r="C21" s="5" t="n">
        <v>2</v>
      </c>
      <c r="D21" s="5" t="n">
        <v>5</v>
      </c>
      <c r="E21" s="5" t="n">
        <v>5</v>
      </c>
      <c r="F21" s="5" t="n">
        <v>1</v>
      </c>
      <c r="G21" s="6" t="n">
        <f aca="false">AVERAGE(B21:F21)</f>
        <v>3</v>
      </c>
      <c r="H21" s="7" t="s">
        <v>43</v>
      </c>
    </row>
    <row r="22" customFormat="false" ht="87.75" hidden="false" customHeight="true" outlineLevel="0" collapsed="false">
      <c r="A22" s="4" t="s">
        <v>44</v>
      </c>
      <c r="B22" s="5" t="n">
        <v>4</v>
      </c>
      <c r="C22" s="5" t="n">
        <v>2</v>
      </c>
      <c r="D22" s="5" t="n">
        <v>5</v>
      </c>
      <c r="E22" s="5" t="n">
        <v>5</v>
      </c>
      <c r="F22" s="5" t="n">
        <v>5</v>
      </c>
      <c r="G22" s="6" t="n">
        <f aca="false">AVERAGE(B22:F22)</f>
        <v>4.2</v>
      </c>
      <c r="H22" s="7" t="s">
        <v>45</v>
      </c>
    </row>
    <row r="23" customFormat="false" ht="87.75" hidden="false" customHeight="true" outlineLevel="0" collapsed="false">
      <c r="A23" s="4" t="s">
        <v>46</v>
      </c>
      <c r="B23" s="5" t="n">
        <v>2</v>
      </c>
      <c r="C23" s="5" t="n">
        <v>4</v>
      </c>
      <c r="D23" s="5" t="n">
        <v>4</v>
      </c>
      <c r="E23" s="5" t="n">
        <v>2</v>
      </c>
      <c r="F23" s="5" t="n">
        <v>2</v>
      </c>
      <c r="G23" s="6" t="n">
        <f aca="false">AVERAGE(B23:F23)</f>
        <v>2.8</v>
      </c>
      <c r="H23" s="7" t="s">
        <v>47</v>
      </c>
    </row>
    <row r="24" customFormat="false" ht="87.75" hidden="false" customHeight="true" outlineLevel="0" collapsed="false">
      <c r="A24" s="4" t="s">
        <v>48</v>
      </c>
      <c r="B24" s="5" t="n">
        <v>3</v>
      </c>
      <c r="C24" s="5" t="n">
        <v>3</v>
      </c>
      <c r="D24" s="5" t="n">
        <v>4</v>
      </c>
      <c r="E24" s="5" t="n">
        <v>3</v>
      </c>
      <c r="F24" s="5" t="n">
        <v>2</v>
      </c>
      <c r="G24" s="6" t="n">
        <f aca="false">AVERAGE(B24:F24)</f>
        <v>3</v>
      </c>
      <c r="H24" s="7" t="s">
        <v>49</v>
      </c>
    </row>
    <row r="25" customFormat="false" ht="87.75" hidden="false" customHeight="true" outlineLevel="0" collapsed="false">
      <c r="A25" s="4" t="s">
        <v>50</v>
      </c>
      <c r="B25" s="5" t="n">
        <v>3</v>
      </c>
      <c r="C25" s="5" t="n">
        <v>3</v>
      </c>
      <c r="D25" s="5" t="n">
        <v>2</v>
      </c>
      <c r="E25" s="5" t="n">
        <v>2</v>
      </c>
      <c r="F25" s="5" t="n">
        <v>3</v>
      </c>
      <c r="G25" s="6" t="n">
        <f aca="false">AVERAGE(B25:F25)</f>
        <v>2.6</v>
      </c>
      <c r="H25" s="7" t="s">
        <v>51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2"/>
    <col collapsed="false" customWidth="true" hidden="false" outlineLevel="0" max="2" min="2" style="0" width="20"/>
    <col collapsed="false" customWidth="true" hidden="false" outlineLevel="0" max="3" min="3" style="0" width="14"/>
  </cols>
  <sheetData>
    <row r="1" customFormat="false" ht="16.15" hidden="false" customHeight="false" outlineLevel="0" collapsed="false">
      <c r="A1" s="1" t="s">
        <v>52</v>
      </c>
    </row>
    <row r="2" customFormat="false" ht="15" hidden="false" customHeight="false" outlineLevel="0" collapsed="false">
      <c r="A2" s="2" t="s">
        <v>53</v>
      </c>
    </row>
    <row r="4" customFormat="false" ht="21.75" hidden="false" customHeight="true" outlineLevel="0" collapsed="false">
      <c r="A4" s="8" t="s">
        <v>54</v>
      </c>
      <c r="B4" s="9"/>
      <c r="C4" s="9"/>
    </row>
    <row r="5" customFormat="false" ht="21.75" hidden="false" customHeight="true" outlineLevel="0" collapsed="false">
      <c r="A5" s="10" t="s">
        <v>55</v>
      </c>
      <c r="B5" s="11" t="n">
        <v>3</v>
      </c>
    </row>
    <row r="6" customFormat="false" ht="21.75" hidden="false" customHeight="true" outlineLevel="0" collapsed="false">
      <c r="A6" s="10" t="s">
        <v>56</v>
      </c>
      <c r="B6" s="11" t="n">
        <v>3</v>
      </c>
    </row>
    <row r="7" customFormat="false" ht="21.75" hidden="false" customHeight="true" outlineLevel="0" collapsed="false">
      <c r="A7" s="10" t="s">
        <v>57</v>
      </c>
      <c r="B7" s="11" t="n">
        <v>3</v>
      </c>
    </row>
    <row r="8" customFormat="false" ht="21.75" hidden="false" customHeight="true" outlineLevel="0" collapsed="false">
      <c r="A8" s="10" t="s">
        <v>58</v>
      </c>
      <c r="B8" s="11" t="n">
        <v>3</v>
      </c>
    </row>
    <row r="9" customFormat="false" ht="21.75" hidden="false" customHeight="true" outlineLevel="0" collapsed="false">
      <c r="A9" s="12" t="s">
        <v>59</v>
      </c>
      <c r="B9" s="13" t="n">
        <f aca="false">AVERAGE(B5:B8)</f>
        <v>3</v>
      </c>
    </row>
    <row r="10" customFormat="false" ht="21.75" hidden="false" customHeight="true" outlineLevel="0" collapsed="false"/>
    <row r="11" customFormat="false" ht="21.75" hidden="false" customHeight="true" outlineLevel="0" collapsed="false">
      <c r="A11" s="8" t="s">
        <v>60</v>
      </c>
      <c r="B11" s="9"/>
      <c r="C11" s="9"/>
    </row>
    <row r="12" customFormat="false" ht="21.75" hidden="false" customHeight="true" outlineLevel="0" collapsed="false">
      <c r="A12" s="10" t="s">
        <v>61</v>
      </c>
      <c r="B12" s="14" t="s">
        <v>10</v>
      </c>
    </row>
    <row r="13" customFormat="false" ht="21.75" hidden="false" customHeight="true" outlineLevel="0" collapsed="false">
      <c r="A13" s="12" t="s">
        <v>62</v>
      </c>
      <c r="B13" s="13" t="n">
        <f aca="false">INDEX('Industry Benchmarks'!$G$5:$G$25, MATCH(B12, 'Industry Benchmarks'!$A$5:$A$25, 0))</f>
        <v>2.6</v>
      </c>
    </row>
    <row r="14" customFormat="false" ht="21.75" hidden="false" customHeight="true" outlineLevel="0" collapsed="false"/>
    <row r="15" customFormat="false" ht="21.75" hidden="false" customHeight="true" outlineLevel="0" collapsed="false">
      <c r="A15" s="8" t="s">
        <v>63</v>
      </c>
      <c r="B15" s="9"/>
      <c r="C15" s="9"/>
    </row>
    <row r="16" customFormat="false" ht="21.75" hidden="false" customHeight="true" outlineLevel="0" collapsed="false">
      <c r="A16" s="10" t="s">
        <v>64</v>
      </c>
      <c r="B16" s="14" t="s">
        <v>65</v>
      </c>
      <c r="C16" s="15" t="n">
        <f aca="false">IF(B16="Yes",0.5,0)</f>
        <v>0</v>
      </c>
    </row>
    <row r="17" customFormat="false" ht="21.75" hidden="false" customHeight="true" outlineLevel="0" collapsed="false">
      <c r="A17" s="10" t="s">
        <v>66</v>
      </c>
      <c r="B17" s="14" t="s">
        <v>65</v>
      </c>
      <c r="C17" s="15" t="n">
        <f aca="false">IF(B17="Yes",0.5,0)</f>
        <v>0</v>
      </c>
    </row>
    <row r="18" customFormat="false" ht="21.75" hidden="false" customHeight="true" outlineLevel="0" collapsed="false">
      <c r="A18" s="10" t="s">
        <v>67</v>
      </c>
      <c r="B18" s="14" t="s">
        <v>65</v>
      </c>
      <c r="C18" s="15" t="n">
        <f aca="false">IF(B18="Yes",0.5,0)</f>
        <v>0</v>
      </c>
    </row>
    <row r="19" customFormat="false" ht="21.75" hidden="false" customHeight="true" outlineLevel="0" collapsed="false">
      <c r="A19" s="10" t="s">
        <v>68</v>
      </c>
      <c r="B19" s="14" t="s">
        <v>65</v>
      </c>
      <c r="C19" s="15" t="n">
        <f aca="false">IF(B19="Yes",-0.5,0)</f>
        <v>0</v>
      </c>
    </row>
    <row r="20" customFormat="false" ht="21.75" hidden="false" customHeight="true" outlineLevel="0" collapsed="false">
      <c r="A20" s="10" t="s">
        <v>69</v>
      </c>
      <c r="B20" s="14" t="s">
        <v>65</v>
      </c>
      <c r="C20" s="15" t="n">
        <f aca="false">IF(B20="Yes",-0.5,0)</f>
        <v>0</v>
      </c>
    </row>
    <row r="21" customFormat="false" ht="21.75" hidden="false" customHeight="true" outlineLevel="0" collapsed="false">
      <c r="A21" s="12" t="s">
        <v>70</v>
      </c>
      <c r="C21" s="16" t="n">
        <f aca="false">SUM(C16:C20)</f>
        <v>0</v>
      </c>
    </row>
    <row r="22" customFormat="false" ht="21.75" hidden="false" customHeight="true" outlineLevel="0" collapsed="false"/>
    <row r="23" customFormat="false" ht="21.75" hidden="false" customHeight="true" outlineLevel="0" collapsed="false">
      <c r="A23" s="8" t="s">
        <v>71</v>
      </c>
      <c r="B23" s="9"/>
      <c r="C23" s="9"/>
    </row>
    <row r="24" customFormat="false" ht="21.75" hidden="false" customHeight="true" outlineLevel="0" collapsed="false">
      <c r="A24" s="12" t="s">
        <v>72</v>
      </c>
      <c r="B24" s="13" t="n">
        <f aca="false">MIN(5,MAX(1,B13+C21))</f>
        <v>2.6</v>
      </c>
    </row>
    <row r="25" customFormat="false" ht="21.75" hidden="false" customHeight="true" outlineLevel="0" collapsed="false">
      <c r="A25" s="12" t="s">
        <v>73</v>
      </c>
      <c r="B25" s="16" t="n">
        <f aca="false">B9</f>
        <v>3</v>
      </c>
    </row>
    <row r="26" customFormat="false" ht="21.75" hidden="false" customHeight="true" outlineLevel="0" collapsed="false">
      <c r="A26" s="12" t="s">
        <v>74</v>
      </c>
      <c r="B26" s="17" t="n">
        <f aca="false">B24-B25</f>
        <v>-0.4</v>
      </c>
    </row>
    <row r="27" customFormat="false" ht="21.75" hidden="false" customHeight="true" outlineLevel="0" collapsed="false">
      <c r="A27" s="12" t="s">
        <v>75</v>
      </c>
      <c r="B27" s="18" t="str">
        <f aca="false">IF(B26&gt;=0.75,"Underinvested — build AQ now",IF(B26&lt;=-0.75,"Overinvested — reassess spend / risk of over-automating","Right-sized — maintain and monitor"))</f>
        <v>Right-sized — maintain and monitor</v>
      </c>
    </row>
  </sheetData>
  <dataValidations count="3">
    <dataValidation allowBlank="false" errorStyle="stop" operator="between" showDropDown="false" showErrorMessage="false" showInputMessage="false" sqref="B12" type="list">
      <formula1>'Industry Benchmarks'!$A$5:$A$25</formula1>
      <formula2>0</formula2>
    </dataValidation>
    <dataValidation allowBlank="false" errorStyle="stop" operator="between" showDropDown="false" showErrorMessage="false" showInputMessage="false" sqref="B5:B8" type="whole">
      <formula1>1</formula1>
      <formula2>5</formula2>
    </dataValidation>
    <dataValidation allowBlank="false" errorStyle="stop" operator="between" showDropDown="false" showErrorMessage="false" showInputMessage="false" sqref="B16:B20" type="list">
      <formula1>"Yes,No"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0"/>
  </cols>
  <sheetData>
    <row r="1" customFormat="false" ht="16.15" hidden="false" customHeight="false" outlineLevel="0" collapsed="false">
      <c r="A1" s="1" t="s">
        <v>76</v>
      </c>
    </row>
    <row r="3" customFormat="false" ht="15" hidden="false" customHeight="false" outlineLevel="0" collapsed="false">
      <c r="A3" s="19" t="s">
        <v>77</v>
      </c>
    </row>
    <row r="4" customFormat="false" ht="45.75" hidden="false" customHeight="true" outlineLevel="0" collapsed="false">
      <c r="A4" s="4" t="s">
        <v>78</v>
      </c>
    </row>
    <row r="5" customFormat="false" ht="45.75" hidden="false" customHeight="true" outlineLevel="0" collapsed="false">
      <c r="A5" s="4" t="s">
        <v>79</v>
      </c>
    </row>
    <row r="6" customFormat="false" ht="45.75" hidden="false" customHeight="true" outlineLevel="0" collapsed="false">
      <c r="A6" s="4" t="s">
        <v>80</v>
      </c>
    </row>
    <row r="7" customFormat="false" ht="45.75" hidden="false" customHeight="true" outlineLevel="0" collapsed="false">
      <c r="A7" s="4" t="s">
        <v>81</v>
      </c>
    </row>
    <row r="8" customFormat="false" ht="45.75" hidden="false" customHeight="true" outlineLevel="0" collapsed="false">
      <c r="A8" s="4"/>
    </row>
    <row r="9" customFormat="false" ht="15" hidden="false" customHeight="false" outlineLevel="0" collapsed="false">
      <c r="A9" s="19" t="s">
        <v>82</v>
      </c>
    </row>
    <row r="10" customFormat="false" ht="45.75" hidden="false" customHeight="true" outlineLevel="0" collapsed="false">
      <c r="A10" s="4" t="s">
        <v>83</v>
      </c>
    </row>
    <row r="11" customFormat="false" ht="45.75" hidden="false" customHeight="true" outlineLevel="0" collapsed="false">
      <c r="A11" s="4"/>
    </row>
    <row r="12" customFormat="false" ht="15" hidden="false" customHeight="false" outlineLevel="0" collapsed="false">
      <c r="A12" s="19" t="s">
        <v>84</v>
      </c>
    </row>
    <row r="13" customFormat="false" ht="45.75" hidden="false" customHeight="true" outlineLevel="0" collapsed="false">
      <c r="A13" s="4" t="s">
        <v>85</v>
      </c>
    </row>
    <row r="14" customFormat="false" ht="45.75" hidden="false" customHeight="true" outlineLevel="0" collapsed="false">
      <c r="A14" s="4" t="s">
        <v>86</v>
      </c>
    </row>
    <row r="15" customFormat="false" ht="45.75" hidden="false" customHeight="true" outlineLevel="0" collapsed="false">
      <c r="A15" s="4" t="s">
        <v>87</v>
      </c>
    </row>
    <row r="16" customFormat="false" ht="45.75" hidden="false" customHeight="true" outlineLevel="0" collapsed="false">
      <c r="A16" s="4" t="s">
        <v>88</v>
      </c>
    </row>
    <row r="17" customFormat="false" ht="45.75" hidden="false" customHeight="true" outlineLevel="0" collapsed="false">
      <c r="A17" s="4" t="s">
        <v>89</v>
      </c>
    </row>
    <row r="18" customFormat="false" ht="45.75" hidden="false" customHeight="true" outlineLevel="0" collapsed="false">
      <c r="A18" s="4"/>
    </row>
    <row r="19" customFormat="false" ht="15" hidden="false" customHeight="false" outlineLevel="0" collapsed="false">
      <c r="A19" s="19" t="s">
        <v>90</v>
      </c>
    </row>
    <row r="20" customFormat="false" ht="45.75" hidden="false" customHeight="true" outlineLevel="0" collapsed="false">
      <c r="A20" s="4" t="s">
        <v>91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2026-07-19T17:29:03Z</dcterms:created>
  <dc:creator>openpyxl</dc:creator>
  <dc:description/>
  <dc:language>en-US</dc:language>
  <cp:lastModifiedBy/>
  <dcterms:modified xsi:type="dcterms:W3CDTF">2026-07-19T17:29:03Z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